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<sst xmlns="http://schemas.openxmlformats.org/spreadsheetml/2006/main" count="93" uniqueCount="66">
  <si>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</si>
  <si>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</si>
  <si>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</si>
  <si>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</si>
  <si>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</si>
  <si>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</si>
  <si>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</si>
  <si>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</si>
  <si>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</si>
  <si>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</si>
  <si>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</si>
  <si>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</si>
  <si>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</si>
  <si>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</si>
  <si>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</si>
  <si>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</si>
  <si>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</si>
  <si>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</si>
  <si>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</si>
  <si>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</si>
  <si>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</si>
  <si>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</si>
  <si>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</si>
  <si>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</si>
  <si>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</si>
  <si>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</si>
  <si>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</si>
  <si>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</si>
  <si>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</si>
  <si>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</si>
  <si>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</si>
  <si>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</si>
  <si>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</si>
  <si>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</si>
  <si>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</si>
  <si>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</si>
  <si>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</si>
  <si>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</si>
  <si>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</si>
  <si>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</si>
  <si>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</si>
  <si>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</si>
  <si>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</si>
  <si>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</si>
  <si>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</si>
  <si>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</si>
  <si>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</si>
  <si>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</si>
  <si>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</si>
  <si>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</si>
  <si>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</si>
  <si>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P60</t>
  </si>
  <si>
    <t>ECOGRAFIA OBSTETRICA I</t>
  </si>
  <si>
    <t>EMBRIOLOGIA Y FISIOLOGIA FETAL</t>
  </si>
  <si>
    <t>CALIDAD Y LIDERAZGO</t>
  </si>
  <si>
    <t>ECOGRAFIA OBSTETRICA II</t>
  </si>
  <si>
    <t>INVESTIGACIÓN I</t>
  </si>
  <si>
    <t>ETICA Y DEONTOLOGIA</t>
  </si>
  <si>
    <t>ECOGRAFIA OBSTETRICA III</t>
  </si>
  <si>
    <t>MONITOREO FETAL I</t>
  </si>
  <si>
    <t>PRACTICAS INTENSIVAS (**)</t>
  </si>
  <si>
    <t>MONITOREO FETAL II</t>
  </si>
  <si>
    <t xml:space="preserve">EDUCACIÓN PARA LA SALUD </t>
  </si>
  <si>
    <t>SEGUNDA ESPECIALIZACIÓN EN ECOGRAFÍA OBSTÉTRICA Y MONITOREO FETAL</t>
  </si>
  <si>
    <t>x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</si>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</sst>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9">
      <selection activeCell="G39" sqref="G39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7" width="0" style="1" hidden="1" customWidth="1"/>
    <col min="18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63</v>
      </c>
      <c r="D7" s="134"/>
      <c r="E7" s="134"/>
      <c r="F7" s="134"/>
      <c r="G7" s="135"/>
      <c r="H7" s="101" t="s">
        <v>43</v>
      </c>
      <c r="I7" s="100" t="s">
        <v>51</v>
      </c>
      <c r="J7" s="136" t="s">
        <v>42</v>
      </c>
      <c r="K7" s="136"/>
      <c r="L7" s="99">
        <v>41200</v>
      </c>
    </row>
    <row r="8" spans="2:12" ht="28.5" customHeight="1">
      <c r="B8" s="98" t="s">
        <v>41</v>
      </c>
      <c r="C8" s="97"/>
      <c r="D8" s="96"/>
      <c r="E8" s="96"/>
      <c r="F8" s="96"/>
      <c r="G8" s="96"/>
      <c r="H8" s="8"/>
      <c r="I8" s="8"/>
      <c r="J8" s="136" t="s">
        <v>40</v>
      </c>
      <c r="K8" s="136"/>
      <c r="L8" s="95">
        <v>1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/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/>
      <c r="E12" s="91"/>
      <c r="F12" s="91" t="s">
        <v>64</v>
      </c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Trimestre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528</v>
      </c>
      <c r="G16" s="79">
        <f t="shared" si="0"/>
        <v>704</v>
      </c>
      <c r="H16" s="79">
        <f t="shared" si="0"/>
        <v>1232</v>
      </c>
      <c r="I16" s="80">
        <f t="shared" si="0"/>
        <v>33</v>
      </c>
      <c r="J16" s="79">
        <f t="shared" si="0"/>
        <v>22</v>
      </c>
      <c r="K16" s="78">
        <f t="shared" si="0"/>
        <v>55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528</v>
      </c>
      <c r="G17" s="42">
        <f t="shared" si="1"/>
        <v>704</v>
      </c>
      <c r="H17" s="42">
        <f t="shared" si="1"/>
        <v>1232</v>
      </c>
      <c r="I17" s="76">
        <f t="shared" si="1"/>
        <v>33</v>
      </c>
      <c r="J17" s="42">
        <f t="shared" si="1"/>
        <v>22</v>
      </c>
      <c r="K17" s="75">
        <f t="shared" si="1"/>
        <v>55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52</v>
      </c>
      <c r="D24" s="32" t="s">
        <v>24</v>
      </c>
      <c r="E24" s="31" t="s">
        <v>24</v>
      </c>
      <c r="F24" s="30">
        <f>5*16</f>
        <v>80</v>
      </c>
      <c r="G24" s="30">
        <f>32*3</f>
        <v>96</v>
      </c>
      <c r="H24" s="42">
        <f aca="true" t="shared" si="4" ref="H24:H55">IF($C24&gt;0,$M24,0)</f>
        <v>176</v>
      </c>
      <c r="I24" s="28">
        <f aca="true" t="shared" si="5" ref="I24:I55">+IF(OR($E$13=$D$11,$E$13=$E$11,$E$13=$F$11),O24,"-")</f>
        <v>5</v>
      </c>
      <c r="J24" s="28">
        <f>+IF(OR($E$13=$D$11,$E$13=$E$11,$E$13=$F$11),P24,"-")</f>
        <v>3</v>
      </c>
      <c r="K24" s="27">
        <f aca="true" t="shared" si="6" ref="K24:K55">+N24</f>
        <v>8</v>
      </c>
      <c r="L24" s="8"/>
      <c r="M24" s="41">
        <f aca="true" t="shared" si="7" ref="M24:M55">+SUM(F24:G24)</f>
        <v>176</v>
      </c>
      <c r="N24" s="40">
        <f aca="true" t="shared" si="8" ref="N24:N55">+SUM(I24:J24)</f>
        <v>8</v>
      </c>
      <c r="O24" s="39">
        <f aca="true" t="shared" si="9" ref="O24:O55">+IF($H$13&lt;=0,"-",IF($H$13&gt;0,$F24/$H$13))</f>
        <v>5</v>
      </c>
      <c r="P24" s="38">
        <f aca="true" t="shared" si="10" ref="P24:P55">+IF($J$13&lt;=0,"-",IF($J$13&gt;0,$G24/$J$13))</f>
        <v>3</v>
      </c>
    </row>
    <row r="25" spans="2:16" ht="15" customHeight="1">
      <c r="B25" s="25"/>
      <c r="C25" s="37" t="s">
        <v>53</v>
      </c>
      <c r="D25" s="25" t="s">
        <v>24</v>
      </c>
      <c r="E25" s="24" t="s">
        <v>24</v>
      </c>
      <c r="F25" s="23">
        <v>32</v>
      </c>
      <c r="G25" s="23">
        <v>0</v>
      </c>
      <c r="H25" s="36">
        <f t="shared" si="4"/>
        <v>32</v>
      </c>
      <c r="I25" s="21">
        <f t="shared" si="5"/>
        <v>2</v>
      </c>
      <c r="J25" s="21">
        <f aca="true" t="shared" si="11" ref="J25:J55">+IF(OR($E$13=$D$11,$E$13=$E$11,$E$13=$F$11),P25,"-")</f>
        <v>0</v>
      </c>
      <c r="K25" s="20">
        <f t="shared" si="6"/>
        <v>2</v>
      </c>
      <c r="L25" s="8"/>
      <c r="M25" s="19">
        <f t="shared" si="7"/>
        <v>32</v>
      </c>
      <c r="N25" s="18">
        <f t="shared" si="8"/>
        <v>2</v>
      </c>
      <c r="O25" s="17">
        <f t="shared" si="9"/>
        <v>2</v>
      </c>
      <c r="P25" s="16">
        <f t="shared" si="10"/>
        <v>0</v>
      </c>
    </row>
    <row r="26" spans="2:16" ht="15" customHeight="1">
      <c r="B26" s="25"/>
      <c r="C26" s="37" t="s">
        <v>54</v>
      </c>
      <c r="D26" s="25" t="s">
        <v>24</v>
      </c>
      <c r="E26" s="24" t="s">
        <v>24</v>
      </c>
      <c r="F26" s="23">
        <v>32</v>
      </c>
      <c r="G26" s="23">
        <v>0</v>
      </c>
      <c r="H26" s="36">
        <f t="shared" si="4"/>
        <v>32</v>
      </c>
      <c r="I26" s="21">
        <f t="shared" si="5"/>
        <v>2</v>
      </c>
      <c r="J26" s="21">
        <f t="shared" si="11"/>
        <v>0</v>
      </c>
      <c r="K26" s="20">
        <f t="shared" si="6"/>
        <v>2</v>
      </c>
      <c r="L26" s="8"/>
      <c r="M26" s="19">
        <f t="shared" si="7"/>
        <v>32</v>
      </c>
      <c r="N26" s="18">
        <f t="shared" si="8"/>
        <v>2</v>
      </c>
      <c r="O26" s="17">
        <f t="shared" si="9"/>
        <v>2</v>
      </c>
      <c r="P26" s="16">
        <f t="shared" si="10"/>
        <v>0</v>
      </c>
    </row>
    <row r="27" spans="2:16" ht="15" customHeight="1">
      <c r="B27" s="25"/>
      <c r="C27" s="37"/>
      <c r="D27" s="25"/>
      <c r="E27" s="24"/>
      <c r="F27" s="23"/>
      <c r="G27" s="23"/>
      <c r="H27" s="36">
        <f t="shared" si="4"/>
        <v>0</v>
      </c>
      <c r="I27" s="21">
        <f t="shared" si="5"/>
        <v>0</v>
      </c>
      <c r="J27" s="21">
        <f t="shared" si="11"/>
        <v>0</v>
      </c>
      <c r="K27" s="20">
        <f t="shared" si="6"/>
        <v>0</v>
      </c>
      <c r="L27" s="8"/>
      <c r="M27" s="19">
        <f t="shared" si="7"/>
        <v>0</v>
      </c>
      <c r="N27" s="18">
        <f t="shared" si="8"/>
        <v>0</v>
      </c>
      <c r="O27" s="17">
        <f t="shared" si="9"/>
        <v>0</v>
      </c>
      <c r="P27" s="16">
        <f t="shared" si="10"/>
        <v>0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>
        <f t="shared" si="11"/>
        <v>0</v>
      </c>
      <c r="K28" s="20">
        <f t="shared" si="6"/>
        <v>0</v>
      </c>
      <c r="L28" s="8"/>
      <c r="M28" s="19">
        <f t="shared" si="7"/>
        <v>0</v>
      </c>
      <c r="N28" s="18">
        <f t="shared" si="8"/>
        <v>0</v>
      </c>
      <c r="O28" s="17">
        <f t="shared" si="9"/>
        <v>0</v>
      </c>
      <c r="P28" s="16">
        <f t="shared" si="10"/>
        <v>0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>
        <f t="shared" si="11"/>
        <v>0</v>
      </c>
      <c r="K29" s="20">
        <f t="shared" si="6"/>
        <v>0</v>
      </c>
      <c r="L29" s="8"/>
      <c r="M29" s="19">
        <f t="shared" si="7"/>
        <v>0</v>
      </c>
      <c r="N29" s="18">
        <f t="shared" si="8"/>
        <v>0</v>
      </c>
      <c r="O29" s="17">
        <f t="shared" si="9"/>
        <v>0</v>
      </c>
      <c r="P29" s="16">
        <f t="shared" si="10"/>
        <v>0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11"/>
        <v>0</v>
      </c>
      <c r="K30" s="20">
        <f t="shared" si="6"/>
        <v>0</v>
      </c>
      <c r="L30" s="8"/>
      <c r="M30" s="19">
        <f t="shared" si="7"/>
        <v>0</v>
      </c>
      <c r="N30" s="18">
        <f t="shared" si="8"/>
        <v>0</v>
      </c>
      <c r="O30" s="17">
        <f t="shared" si="9"/>
        <v>0</v>
      </c>
      <c r="P30" s="16">
        <f t="shared" si="10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11"/>
        <v>0</v>
      </c>
      <c r="K31" s="20">
        <f t="shared" si="6"/>
        <v>0</v>
      </c>
      <c r="L31" s="8"/>
      <c r="M31" s="19">
        <f t="shared" si="7"/>
        <v>0</v>
      </c>
      <c r="N31" s="18">
        <f t="shared" si="8"/>
        <v>0</v>
      </c>
      <c r="O31" s="17">
        <f t="shared" si="9"/>
        <v>0</v>
      </c>
      <c r="P31" s="16">
        <f t="shared" si="10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11"/>
        <v>0</v>
      </c>
      <c r="K32" s="20">
        <f t="shared" si="6"/>
        <v>0</v>
      </c>
      <c r="L32" s="8"/>
      <c r="M32" s="19">
        <f t="shared" si="7"/>
        <v>0</v>
      </c>
      <c r="N32" s="18">
        <f t="shared" si="8"/>
        <v>0</v>
      </c>
      <c r="O32" s="17">
        <f t="shared" si="9"/>
        <v>0</v>
      </c>
      <c r="P32" s="16">
        <f t="shared" si="10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11"/>
        <v>0</v>
      </c>
      <c r="K33" s="20">
        <f t="shared" si="6"/>
        <v>0</v>
      </c>
      <c r="L33" s="8"/>
      <c r="M33" s="19">
        <f t="shared" si="7"/>
        <v>0</v>
      </c>
      <c r="N33" s="18">
        <f t="shared" si="8"/>
        <v>0</v>
      </c>
      <c r="O33" s="17">
        <f t="shared" si="9"/>
        <v>0</v>
      </c>
      <c r="P33" s="16">
        <f t="shared" si="10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11"/>
        <v>0</v>
      </c>
      <c r="K34" s="20">
        <f t="shared" si="6"/>
        <v>0</v>
      </c>
      <c r="L34" s="8"/>
      <c r="M34" s="19">
        <f t="shared" si="7"/>
        <v>0</v>
      </c>
      <c r="N34" s="18">
        <f t="shared" si="8"/>
        <v>0</v>
      </c>
      <c r="O34" s="17">
        <f t="shared" si="9"/>
        <v>0</v>
      </c>
      <c r="P34" s="16">
        <f t="shared" si="10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11"/>
        <v>0</v>
      </c>
      <c r="K35" s="9">
        <f t="shared" si="6"/>
        <v>0</v>
      </c>
      <c r="L35" s="8"/>
      <c r="M35" s="19">
        <f t="shared" si="7"/>
        <v>0</v>
      </c>
      <c r="N35" s="18">
        <f t="shared" si="8"/>
        <v>0</v>
      </c>
      <c r="O35" s="17">
        <f t="shared" si="9"/>
        <v>0</v>
      </c>
      <c r="P35" s="16">
        <f t="shared" si="10"/>
        <v>0</v>
      </c>
    </row>
    <row r="36" spans="2:16" ht="15" customHeight="1">
      <c r="B36" s="32">
        <v>2</v>
      </c>
      <c r="C36" s="33" t="s">
        <v>55</v>
      </c>
      <c r="D36" s="25" t="s">
        <v>24</v>
      </c>
      <c r="E36" s="24" t="s">
        <v>24</v>
      </c>
      <c r="F36" s="23">
        <v>80</v>
      </c>
      <c r="G36" s="23">
        <v>96</v>
      </c>
      <c r="H36" s="22">
        <f t="shared" si="4"/>
        <v>176</v>
      </c>
      <c r="I36" s="21">
        <f t="shared" si="5"/>
        <v>5</v>
      </c>
      <c r="J36" s="21">
        <f t="shared" si="11"/>
        <v>3</v>
      </c>
      <c r="K36" s="20">
        <f t="shared" si="6"/>
        <v>8</v>
      </c>
      <c r="L36" s="8"/>
      <c r="M36" s="19">
        <f t="shared" si="7"/>
        <v>176</v>
      </c>
      <c r="N36" s="18">
        <f t="shared" si="8"/>
        <v>8</v>
      </c>
      <c r="O36" s="17">
        <f t="shared" si="9"/>
        <v>5</v>
      </c>
      <c r="P36" s="16">
        <f t="shared" si="10"/>
        <v>3</v>
      </c>
    </row>
    <row r="37" spans="2:16" ht="15" customHeight="1">
      <c r="B37" s="25"/>
      <c r="C37" s="26" t="s">
        <v>56</v>
      </c>
      <c r="D37" s="25" t="s">
        <v>24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11"/>
        <v>1</v>
      </c>
      <c r="K37" s="20">
        <f t="shared" si="6"/>
        <v>3</v>
      </c>
      <c r="L37" s="8"/>
      <c r="M37" s="19">
        <f t="shared" si="7"/>
        <v>64</v>
      </c>
      <c r="N37" s="18">
        <f t="shared" si="8"/>
        <v>3</v>
      </c>
      <c r="O37" s="17">
        <f t="shared" si="9"/>
        <v>2</v>
      </c>
      <c r="P37" s="16">
        <f t="shared" si="10"/>
        <v>1</v>
      </c>
    </row>
    <row r="38" spans="2:16" ht="15" customHeight="1">
      <c r="B38" s="25"/>
      <c r="C38" s="26" t="s">
        <v>57</v>
      </c>
      <c r="D38" s="25" t="s">
        <v>24</v>
      </c>
      <c r="E38" s="24" t="s">
        <v>24</v>
      </c>
      <c r="F38" s="23">
        <v>32</v>
      </c>
      <c r="G38" s="23">
        <v>0</v>
      </c>
      <c r="H38" s="22">
        <f t="shared" si="4"/>
        <v>32</v>
      </c>
      <c r="I38" s="21">
        <f t="shared" si="5"/>
        <v>2</v>
      </c>
      <c r="J38" s="21">
        <f t="shared" si="11"/>
        <v>0</v>
      </c>
      <c r="K38" s="20">
        <f t="shared" si="6"/>
        <v>2</v>
      </c>
      <c r="L38" s="8"/>
      <c r="M38" s="19">
        <f t="shared" si="7"/>
        <v>32</v>
      </c>
      <c r="N38" s="18">
        <f t="shared" si="8"/>
        <v>2</v>
      </c>
      <c r="O38" s="17">
        <f t="shared" si="9"/>
        <v>2</v>
      </c>
      <c r="P38" s="16">
        <f t="shared" si="10"/>
        <v>0</v>
      </c>
    </row>
    <row r="39" spans="2:16" ht="15" customHeight="1">
      <c r="B39" s="25"/>
      <c r="C39" s="26"/>
      <c r="D39" s="25"/>
      <c r="E39" s="24"/>
      <c r="F39" s="23"/>
      <c r="G39" s="23"/>
      <c r="H39" s="22">
        <f t="shared" si="4"/>
        <v>0</v>
      </c>
      <c r="I39" s="21">
        <f t="shared" si="5"/>
        <v>0</v>
      </c>
      <c r="J39" s="21">
        <f t="shared" si="11"/>
        <v>0</v>
      </c>
      <c r="K39" s="20">
        <f t="shared" si="6"/>
        <v>0</v>
      </c>
      <c r="L39" s="8"/>
      <c r="M39" s="19">
        <f t="shared" si="7"/>
        <v>0</v>
      </c>
      <c r="N39" s="18">
        <f t="shared" si="8"/>
        <v>0</v>
      </c>
      <c r="O39" s="17">
        <f t="shared" si="9"/>
        <v>0</v>
      </c>
      <c r="P39" s="16">
        <f t="shared" si="10"/>
        <v>0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>
        <f t="shared" si="11"/>
        <v>0</v>
      </c>
      <c r="K40" s="20">
        <f t="shared" si="6"/>
        <v>0</v>
      </c>
      <c r="L40" s="8"/>
      <c r="M40" s="19">
        <f t="shared" si="7"/>
        <v>0</v>
      </c>
      <c r="N40" s="18">
        <f t="shared" si="8"/>
        <v>0</v>
      </c>
      <c r="O40" s="17">
        <f t="shared" si="9"/>
        <v>0</v>
      </c>
      <c r="P40" s="16">
        <f t="shared" si="10"/>
        <v>0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>
        <f t="shared" si="11"/>
        <v>0</v>
      </c>
      <c r="K41" s="20">
        <f t="shared" si="6"/>
        <v>0</v>
      </c>
      <c r="L41" s="8"/>
      <c r="M41" s="19">
        <f t="shared" si="7"/>
        <v>0</v>
      </c>
      <c r="N41" s="18">
        <f t="shared" si="8"/>
        <v>0</v>
      </c>
      <c r="O41" s="17">
        <f t="shared" si="9"/>
        <v>0</v>
      </c>
      <c r="P41" s="16">
        <f t="shared" si="10"/>
        <v>0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11"/>
        <v>0</v>
      </c>
      <c r="K42" s="20">
        <f t="shared" si="6"/>
        <v>0</v>
      </c>
      <c r="L42" s="8"/>
      <c r="M42" s="19">
        <f t="shared" si="7"/>
        <v>0</v>
      </c>
      <c r="N42" s="18">
        <f t="shared" si="8"/>
        <v>0</v>
      </c>
      <c r="O42" s="17">
        <f t="shared" si="9"/>
        <v>0</v>
      </c>
      <c r="P42" s="16">
        <f t="shared" si="10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11"/>
        <v>0</v>
      </c>
      <c r="K43" s="20">
        <f t="shared" si="6"/>
        <v>0</v>
      </c>
      <c r="L43" s="8"/>
      <c r="M43" s="19">
        <f t="shared" si="7"/>
        <v>0</v>
      </c>
      <c r="N43" s="18">
        <f t="shared" si="8"/>
        <v>0</v>
      </c>
      <c r="O43" s="17">
        <f t="shared" si="9"/>
        <v>0</v>
      </c>
      <c r="P43" s="16">
        <f t="shared" si="10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11"/>
        <v>0</v>
      </c>
      <c r="K44" s="20">
        <f t="shared" si="6"/>
        <v>0</v>
      </c>
      <c r="L44" s="8"/>
      <c r="M44" s="19">
        <f t="shared" si="7"/>
        <v>0</v>
      </c>
      <c r="N44" s="18">
        <f t="shared" si="8"/>
        <v>0</v>
      </c>
      <c r="O44" s="17">
        <f t="shared" si="9"/>
        <v>0</v>
      </c>
      <c r="P44" s="16">
        <f t="shared" si="10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11"/>
        <v>0</v>
      </c>
      <c r="K45" s="20">
        <f t="shared" si="6"/>
        <v>0</v>
      </c>
      <c r="L45" s="8"/>
      <c r="M45" s="19">
        <f t="shared" si="7"/>
        <v>0</v>
      </c>
      <c r="N45" s="18">
        <f t="shared" si="8"/>
        <v>0</v>
      </c>
      <c r="O45" s="17">
        <f t="shared" si="9"/>
        <v>0</v>
      </c>
      <c r="P45" s="16">
        <f t="shared" si="10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11"/>
        <v>0</v>
      </c>
      <c r="K46" s="20">
        <f t="shared" si="6"/>
        <v>0</v>
      </c>
      <c r="L46" s="8"/>
      <c r="M46" s="19">
        <f t="shared" si="7"/>
        <v>0</v>
      </c>
      <c r="N46" s="18">
        <f t="shared" si="8"/>
        <v>0</v>
      </c>
      <c r="O46" s="17">
        <f t="shared" si="9"/>
        <v>0</v>
      </c>
      <c r="P46" s="16">
        <f t="shared" si="10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11"/>
        <v>0</v>
      </c>
      <c r="K47" s="9">
        <f t="shared" si="6"/>
        <v>0</v>
      </c>
      <c r="L47" s="8"/>
      <c r="M47" s="19">
        <f t="shared" si="7"/>
        <v>0</v>
      </c>
      <c r="N47" s="18">
        <f t="shared" si="8"/>
        <v>0</v>
      </c>
      <c r="O47" s="17">
        <f t="shared" si="9"/>
        <v>0</v>
      </c>
      <c r="P47" s="16">
        <f t="shared" si="10"/>
        <v>0</v>
      </c>
    </row>
    <row r="48" spans="2:16" ht="15" customHeight="1">
      <c r="B48" s="32">
        <v>3</v>
      </c>
      <c r="C48" s="33" t="s">
        <v>58</v>
      </c>
      <c r="D48" s="25" t="s">
        <v>24</v>
      </c>
      <c r="E48" s="24" t="s">
        <v>24</v>
      </c>
      <c r="F48" s="30">
        <v>80</v>
      </c>
      <c r="G48" s="30">
        <v>96</v>
      </c>
      <c r="H48" s="29">
        <f t="shared" si="4"/>
        <v>176</v>
      </c>
      <c r="I48" s="28">
        <f t="shared" si="5"/>
        <v>5</v>
      </c>
      <c r="J48" s="28">
        <f t="shared" si="11"/>
        <v>3</v>
      </c>
      <c r="K48" s="27">
        <f t="shared" si="6"/>
        <v>8</v>
      </c>
      <c r="L48" s="8"/>
      <c r="M48" s="19">
        <f t="shared" si="7"/>
        <v>176</v>
      </c>
      <c r="N48" s="18">
        <f t="shared" si="8"/>
        <v>8</v>
      </c>
      <c r="O48" s="17">
        <f t="shared" si="9"/>
        <v>5</v>
      </c>
      <c r="P48" s="16">
        <f t="shared" si="10"/>
        <v>3</v>
      </c>
    </row>
    <row r="49" spans="2:16" ht="15" customHeight="1">
      <c r="B49" s="25"/>
      <c r="C49" s="26" t="s">
        <v>59</v>
      </c>
      <c r="D49" s="25" t="s">
        <v>24</v>
      </c>
      <c r="E49" s="24" t="s">
        <v>24</v>
      </c>
      <c r="F49" s="23">
        <f>4*16</f>
        <v>64</v>
      </c>
      <c r="G49" s="23">
        <f>2*32</f>
        <v>64</v>
      </c>
      <c r="H49" s="22">
        <f t="shared" si="4"/>
        <v>128</v>
      </c>
      <c r="I49" s="21">
        <f t="shared" si="5"/>
        <v>4</v>
      </c>
      <c r="J49" s="21">
        <f t="shared" si="11"/>
        <v>2</v>
      </c>
      <c r="K49" s="20">
        <f t="shared" si="6"/>
        <v>6</v>
      </c>
      <c r="L49" s="8"/>
      <c r="M49" s="19">
        <f t="shared" si="7"/>
        <v>128</v>
      </c>
      <c r="N49" s="18">
        <f t="shared" si="8"/>
        <v>6</v>
      </c>
      <c r="O49" s="17">
        <f t="shared" si="9"/>
        <v>4</v>
      </c>
      <c r="P49" s="16">
        <f t="shared" si="10"/>
        <v>2</v>
      </c>
    </row>
    <row r="50" spans="2:16" ht="15" customHeight="1">
      <c r="B50" s="25"/>
      <c r="C50" s="26" t="s">
        <v>60</v>
      </c>
      <c r="D50" s="25" t="s">
        <v>24</v>
      </c>
      <c r="E50" s="24" t="s">
        <v>24</v>
      </c>
      <c r="F50" s="23">
        <v>0</v>
      </c>
      <c r="G50" s="23">
        <f>32*4</f>
        <v>128</v>
      </c>
      <c r="H50" s="22">
        <f t="shared" si="4"/>
        <v>128</v>
      </c>
      <c r="I50" s="21">
        <f t="shared" si="5"/>
        <v>0</v>
      </c>
      <c r="J50" s="21">
        <f t="shared" si="11"/>
        <v>4</v>
      </c>
      <c r="K50" s="20">
        <f t="shared" si="6"/>
        <v>4</v>
      </c>
      <c r="L50" s="8"/>
      <c r="M50" s="19">
        <f t="shared" si="7"/>
        <v>128</v>
      </c>
      <c r="N50" s="18">
        <f t="shared" si="8"/>
        <v>4</v>
      </c>
      <c r="O50" s="17">
        <f t="shared" si="9"/>
        <v>0</v>
      </c>
      <c r="P50" s="16">
        <f t="shared" si="10"/>
        <v>4</v>
      </c>
    </row>
    <row r="51" spans="2:16" ht="15" customHeight="1">
      <c r="B51" s="25"/>
      <c r="C51" s="26"/>
      <c r="D51" s="25"/>
      <c r="E51" s="24"/>
      <c r="F51" s="23"/>
      <c r="G51" s="23"/>
      <c r="H51" s="22">
        <f t="shared" si="4"/>
        <v>0</v>
      </c>
      <c r="I51" s="21">
        <f t="shared" si="5"/>
        <v>0</v>
      </c>
      <c r="J51" s="21">
        <f t="shared" si="11"/>
        <v>0</v>
      </c>
      <c r="K51" s="20">
        <f t="shared" si="6"/>
        <v>0</v>
      </c>
      <c r="L51" s="8"/>
      <c r="M51" s="19">
        <f t="shared" si="7"/>
        <v>0</v>
      </c>
      <c r="N51" s="18">
        <f t="shared" si="8"/>
        <v>0</v>
      </c>
      <c r="O51" s="17">
        <f t="shared" si="9"/>
        <v>0</v>
      </c>
      <c r="P51" s="16">
        <f t="shared" si="10"/>
        <v>0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>
        <f t="shared" si="11"/>
        <v>0</v>
      </c>
      <c r="K52" s="20">
        <f t="shared" si="6"/>
        <v>0</v>
      </c>
      <c r="L52" s="8"/>
      <c r="M52" s="19">
        <f t="shared" si="7"/>
        <v>0</v>
      </c>
      <c r="N52" s="18">
        <f t="shared" si="8"/>
        <v>0</v>
      </c>
      <c r="O52" s="17">
        <f t="shared" si="9"/>
        <v>0</v>
      </c>
      <c r="P52" s="16">
        <f t="shared" si="10"/>
        <v>0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>
        <f t="shared" si="11"/>
        <v>0</v>
      </c>
      <c r="K53" s="20">
        <f t="shared" si="6"/>
        <v>0</v>
      </c>
      <c r="L53" s="8"/>
      <c r="M53" s="19">
        <f t="shared" si="7"/>
        <v>0</v>
      </c>
      <c r="N53" s="18">
        <f t="shared" si="8"/>
        <v>0</v>
      </c>
      <c r="O53" s="17">
        <f t="shared" si="9"/>
        <v>0</v>
      </c>
      <c r="P53" s="16">
        <f t="shared" si="10"/>
        <v>0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11"/>
        <v>0</v>
      </c>
      <c r="K54" s="20">
        <f t="shared" si="6"/>
        <v>0</v>
      </c>
      <c r="L54" s="8"/>
      <c r="M54" s="19">
        <f t="shared" si="7"/>
        <v>0</v>
      </c>
      <c r="N54" s="18">
        <f t="shared" si="8"/>
        <v>0</v>
      </c>
      <c r="O54" s="17">
        <f t="shared" si="9"/>
        <v>0</v>
      </c>
      <c r="P54" s="16">
        <f t="shared" si="10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11"/>
        <v>0</v>
      </c>
      <c r="K55" s="20">
        <f t="shared" si="6"/>
        <v>0</v>
      </c>
      <c r="L55" s="8"/>
      <c r="M55" s="19">
        <f t="shared" si="7"/>
        <v>0</v>
      </c>
      <c r="N55" s="18">
        <f t="shared" si="8"/>
        <v>0</v>
      </c>
      <c r="O55" s="17">
        <f t="shared" si="9"/>
        <v>0</v>
      </c>
      <c r="P55" s="16">
        <f t="shared" si="10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61</v>
      </c>
      <c r="D60" s="25" t="s">
        <v>24</v>
      </c>
      <c r="E60" s="24" t="s">
        <v>24</v>
      </c>
      <c r="F60" s="30">
        <f>4*16</f>
        <v>64</v>
      </c>
      <c r="G60" s="30">
        <v>64</v>
      </c>
      <c r="H60" s="29">
        <f t="shared" si="12"/>
        <v>128</v>
      </c>
      <c r="I60" s="28">
        <f t="shared" si="13"/>
        <v>4</v>
      </c>
      <c r="J60" s="28">
        <f t="shared" si="14"/>
        <v>2</v>
      </c>
      <c r="K60" s="27">
        <f t="shared" si="15"/>
        <v>6</v>
      </c>
      <c r="L60" s="8"/>
      <c r="M60" s="19">
        <f t="shared" si="16"/>
        <v>128</v>
      </c>
      <c r="N60" s="18">
        <f t="shared" si="17"/>
        <v>6</v>
      </c>
      <c r="O60" s="17">
        <f t="shared" si="18"/>
        <v>4</v>
      </c>
      <c r="P60" s="16">
        <f t="shared" si="19"/>
        <v>2</v>
      </c>
    </row>
    <row r="61" spans="2:16" ht="15" customHeight="1">
      <c r="B61" s="25"/>
      <c r="C61" s="26" t="s">
        <v>62</v>
      </c>
      <c r="D61" s="25" t="s">
        <v>24</v>
      </c>
      <c r="E61" s="24" t="s">
        <v>24</v>
      </c>
      <c r="F61" s="23">
        <v>32</v>
      </c>
      <c r="G61" s="23">
        <v>0</v>
      </c>
      <c r="H61" s="22">
        <f t="shared" si="12"/>
        <v>32</v>
      </c>
      <c r="I61" s="21">
        <f t="shared" si="13"/>
        <v>2</v>
      </c>
      <c r="J61" s="21">
        <f t="shared" si="14"/>
        <v>0</v>
      </c>
      <c r="K61" s="20">
        <f t="shared" si="15"/>
        <v>2</v>
      </c>
      <c r="L61" s="8"/>
      <c r="M61" s="19">
        <f t="shared" si="16"/>
        <v>32</v>
      </c>
      <c r="N61" s="18">
        <f t="shared" si="17"/>
        <v>2</v>
      </c>
      <c r="O61" s="17">
        <f t="shared" si="18"/>
        <v>2</v>
      </c>
      <c r="P61" s="16">
        <f t="shared" si="19"/>
        <v>0</v>
      </c>
    </row>
    <row r="62" spans="2:16" ht="15" customHeight="1">
      <c r="B62" s="25"/>
      <c r="C62" s="26" t="s">
        <v>60</v>
      </c>
      <c r="D62" s="25" t="s">
        <v>24</v>
      </c>
      <c r="E62" s="24" t="s">
        <v>24</v>
      </c>
      <c r="F62" s="23">
        <v>0</v>
      </c>
      <c r="G62" s="23">
        <v>128</v>
      </c>
      <c r="H62" s="22">
        <f t="shared" si="12"/>
        <v>128</v>
      </c>
      <c r="I62" s="21">
        <f t="shared" si="13"/>
        <v>0</v>
      </c>
      <c r="J62" s="21">
        <f t="shared" si="14"/>
        <v>4</v>
      </c>
      <c r="K62" s="20">
        <f t="shared" si="15"/>
        <v>4</v>
      </c>
      <c r="L62" s="8"/>
      <c r="M62" s="19">
        <f t="shared" si="16"/>
        <v>128</v>
      </c>
      <c r="N62" s="18">
        <f t="shared" si="17"/>
        <v>4</v>
      </c>
      <c r="O62" s="17">
        <f t="shared" si="18"/>
        <v>0</v>
      </c>
      <c r="P62" s="16">
        <f t="shared" si="19"/>
        <v>4</v>
      </c>
    </row>
    <row r="63" spans="2:16" ht="15" customHeight="1">
      <c r="B63" s="25"/>
      <c r="C63" s="26"/>
      <c r="D63" s="25"/>
      <c r="E63" s="24"/>
      <c r="F63" s="23"/>
      <c r="G63" s="23"/>
      <c r="H63" s="22">
        <f t="shared" si="12"/>
        <v>0</v>
      </c>
      <c r="I63" s="21">
        <f t="shared" si="13"/>
        <v>0</v>
      </c>
      <c r="J63" s="21">
        <f t="shared" si="14"/>
        <v>0</v>
      </c>
      <c r="K63" s="20">
        <f t="shared" si="15"/>
        <v>0</v>
      </c>
      <c r="L63" s="8"/>
      <c r="M63" s="19">
        <f t="shared" si="16"/>
        <v>0</v>
      </c>
      <c r="N63" s="18">
        <f t="shared" si="17"/>
        <v>0</v>
      </c>
      <c r="O63" s="17">
        <f t="shared" si="18"/>
        <v>0</v>
      </c>
      <c r="P63" s="16">
        <f t="shared" si="19"/>
        <v>0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>
        <f t="shared" si="14"/>
        <v>0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>
        <f t="shared" si="19"/>
        <v>0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>
        <f t="shared" si="14"/>
        <v>0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>
        <f t="shared" si="19"/>
        <v>0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>
        <f t="shared" si="14"/>
        <v>0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>
        <f t="shared" si="19"/>
        <v>0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>
        <f t="shared" si="14"/>
        <v>0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>
        <f t="shared" si="19"/>
        <v>0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>
        <f t="shared" si="14"/>
        <v>0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>
        <f t="shared" si="19"/>
        <v>0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>
        <f t="shared" si="14"/>
        <v>0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>
        <f t="shared" si="19"/>
        <v>0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>
        <f t="shared" si="14"/>
        <v>0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>
        <f t="shared" si="19"/>
        <v>0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>
        <f t="shared" si="14"/>
        <v>0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>
        <f t="shared" si="19"/>
        <v>0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>
        <f t="shared" si="14"/>
        <v>0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>
        <f t="shared" si="19"/>
        <v>0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>
        <f t="shared" si="14"/>
        <v>0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>
        <f t="shared" si="19"/>
        <v>0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>
        <f t="shared" si="14"/>
        <v>0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>
        <f t="shared" si="19"/>
        <v>0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>
        <f t="shared" si="14"/>
        <v>0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>
        <f t="shared" si="19"/>
        <v>0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>
        <f aca="true" t="shared" si="22" ref="J88:J119">+IF(OR($E$13=$D$11,$E$13=$E$11,$E$13=$F$11),P88,"-")</f>
        <v>0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>
        <f aca="true" t="shared" si="27" ref="P88:P119">+IF($J$13&lt;=0,"-",IF($J$13&gt;0,$G88/$J$13))</f>
        <v>0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>
        <f t="shared" si="22"/>
        <v>0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>
        <f t="shared" si="27"/>
        <v>0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>
        <f t="shared" si="22"/>
        <v>0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>
        <f t="shared" si="27"/>
        <v>0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>
        <f t="shared" si="22"/>
        <v>0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>
        <f t="shared" si="27"/>
        <v>0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>
        <f t="shared" si="22"/>
        <v>0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>
        <f t="shared" si="27"/>
        <v>0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>
        <f t="shared" si="22"/>
        <v>0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>
        <f t="shared" si="27"/>
        <v>0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>
        <f t="shared" si="22"/>
        <v>0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>
        <f t="shared" si="27"/>
        <v>0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>
        <f t="shared" si="22"/>
        <v>0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>
        <f t="shared" si="27"/>
        <v>0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>
        <f t="shared" si="22"/>
        <v>0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>
        <f t="shared" si="27"/>
        <v>0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>
        <f t="shared" si="22"/>
        <v>0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>
        <f t="shared" si="27"/>
        <v>0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>
        <f t="shared" si="22"/>
        <v>0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>
        <f t="shared" si="27"/>
        <v>0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>
        <f t="shared" si="22"/>
        <v>0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>
        <f t="shared" si="27"/>
        <v>0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>
        <f t="shared" si="22"/>
        <v>0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>
        <f t="shared" si="27"/>
        <v>0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>
        <f t="shared" si="22"/>
        <v>0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>
        <f t="shared" si="27"/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>
        <f aca="true" t="shared" si="30" ref="J120:J151">+IF(OR($E$13=$D$11,$E$13=$E$11,$E$13=$F$11),P120,"-")</f>
        <v>0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>
        <f aca="true" t="shared" si="35" ref="P120:P151">+IF($J$13&lt;=0,"-",IF($J$13&gt;0,$G120/$J$13))</f>
        <v>0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>
        <f t="shared" si="30"/>
        <v>0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>
        <f t="shared" si="35"/>
        <v>0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>
        <f t="shared" si="30"/>
        <v>0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>
        <f t="shared" si="35"/>
        <v>0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>
        <f t="shared" si="30"/>
        <v>0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>
        <f t="shared" si="35"/>
        <v>0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>
        <f t="shared" si="30"/>
        <v>0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>
        <f t="shared" si="30"/>
        <v>0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>
        <f t="shared" si="35"/>
        <v>0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>
        <f t="shared" si="30"/>
        <v>0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>
        <f t="shared" si="35"/>
        <v>0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65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2016-02-15T20:34:48Z</cp:lastPrinted>
  <dcterms:created xsi:type="dcterms:W3CDTF">2016-01-05T23:37:30Z</dcterms:created>
  <dcterms:modified xsi:type="dcterms:W3CDTF">2016-02-15T20:34:55Z</dcterms:modified>
  <cp:category/>
  <cp:version/>
  <cp:contentType/>
  <cp:contentStatus/>
</cp:coreProperties>
</file>